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000"/>
  </bookViews>
  <sheets>
    <sheet name="All UK Items" sheetId="1" r:id="rId1"/>
  </sheets>
  <definedNames>
    <definedName name="_xlnm._FilterDatabase" localSheetId="0" hidden="1">'All UK Items'!$A$1:$E$84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717238BE6F1B44E4A26F1C2589D3FAB8" descr="B1-X1"/>
        <xdr:cNvPicPr/>
      </xdr:nvPicPr>
      <xdr:blipFill>
        <a:blip r:embed="rId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" name="ID_93AC1BF2FACF4C329FAB49CB2E9794E0" descr="B1-X2"/>
        <xdr:cNvPicPr/>
      </xdr:nvPicPr>
      <xdr:blipFill>
        <a:blip r:embed="rId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" name="ID_DF7AD75706424C7A98A74DACD70B2232" descr="B1-X3"/>
        <xdr:cNvPicPr/>
      </xdr:nvPicPr>
      <xdr:blipFill>
        <a:blip r:embed="rId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" name="ID_E76723C62B2A41BFB6A287BF96D479AB" descr="B1-X4"/>
        <xdr:cNvPicPr/>
      </xdr:nvPicPr>
      <xdr:blipFill>
        <a:blip r:embed="rId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" name="ID_FF0DA7D539BD4918912D6F180B43F8E4" descr="B1-X5"/>
        <xdr:cNvPicPr/>
      </xdr:nvPicPr>
      <xdr:blipFill>
        <a:blip r:embed="rId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8" name="ID_6A57DBD869DF4CA4A790B0AEDE2875BF" descr="B1-X5-1"/>
        <xdr:cNvPicPr/>
      </xdr:nvPicPr>
      <xdr:blipFill>
        <a:blip r:embed="rId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9" name="ID_0A688F6D44FD4479859B2C208AA261E1" descr="B1-X7"/>
        <xdr:cNvPicPr/>
      </xdr:nvPicPr>
      <xdr:blipFill>
        <a:blip r:embed="rId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0" name="ID_D010BE6673134486BB2CDC3594DE996C" descr="B1-X8"/>
        <xdr:cNvPicPr/>
      </xdr:nvPicPr>
      <xdr:blipFill>
        <a:blip r:embed="rId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1" name="ID_81D9223ABBF94372AEE08A852B1963A7" descr="B1-X9"/>
        <xdr:cNvPicPr/>
      </xdr:nvPicPr>
      <xdr:blipFill>
        <a:blip r:embed="rId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2" name="ID_6F3AA816532A43D4B17D98E493259C2C" descr="B1-X10-1"/>
        <xdr:cNvPicPr/>
      </xdr:nvPicPr>
      <xdr:blipFill>
        <a:blip r:embed="rId1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3" name="ID_D9E1281EA9A448A4A3786D292ABC42C1" descr="B2-P1 - P8"/>
        <xdr:cNvPicPr/>
      </xdr:nvPicPr>
      <xdr:blipFill>
        <a:blip r:embed="rId1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4" name="ID_F73FF26D762C4374A037D3D18E578AAD" descr="B2-P2"/>
        <xdr:cNvPicPr/>
      </xdr:nvPicPr>
      <xdr:blipFill>
        <a:blip r:embed="rId1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5" name="ID_97D9901E19434204A460B20F9145266C" descr="B2-P3"/>
        <xdr:cNvPicPr/>
      </xdr:nvPicPr>
      <xdr:blipFill>
        <a:blip r:embed="rId1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6" name="ID_00FBBC84F777420D88DA0D2DB005537F" descr="B2-P4-P5"/>
        <xdr:cNvPicPr/>
      </xdr:nvPicPr>
      <xdr:blipFill>
        <a:blip r:embed="rId1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7" name="ID_BD521FAE487A4BD1A6C75BDC9230EE58" descr="B2-P4-P5"/>
        <xdr:cNvPicPr/>
      </xdr:nvPicPr>
      <xdr:blipFill>
        <a:blip r:embed="rId1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8" name="ID_5ACE8824F4A2441DB2EEB4427E82FD45" descr="B2-P6"/>
        <xdr:cNvPicPr/>
      </xdr:nvPicPr>
      <xdr:blipFill>
        <a:blip r:embed="rId1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19" name="ID_C40AB91D15F44215BD9FF4134FE4A700" descr="B2-P7"/>
        <xdr:cNvPicPr/>
      </xdr:nvPicPr>
      <xdr:blipFill>
        <a:blip r:embed="rId1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0" name="ID_19D5D4BDDDCB432F844CA3F7437F50F5" descr="B2-P8"/>
        <xdr:cNvPicPr/>
      </xdr:nvPicPr>
      <xdr:blipFill>
        <a:blip r:embed="rId1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1" name="ID_632EAE28DE124CBAA0B3A38A8B4D7830" descr="B2-P9"/>
        <xdr:cNvPicPr/>
      </xdr:nvPicPr>
      <xdr:blipFill>
        <a:blip r:embed="rId1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2" name="ID_7A3B079FE8AF4ECE8BFDA7A8FDD7713A" descr="B2-P10"/>
        <xdr:cNvPicPr/>
      </xdr:nvPicPr>
      <xdr:blipFill>
        <a:blip r:embed="rId1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3" name="ID_15937A2C380E46779AA3DC583D7EA487" descr="B2-P11"/>
        <xdr:cNvPicPr/>
      </xdr:nvPicPr>
      <xdr:blipFill>
        <a:blip r:embed="rId2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4" name="ID_435C9F6AB0E849A385A7ECF467C51D02" descr="B3-A1"/>
        <xdr:cNvPicPr/>
      </xdr:nvPicPr>
      <xdr:blipFill>
        <a:blip r:embed="rId2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5" name="ID_7C4C198F187A44DBBC770374EEFD96DF" descr="B3-A2"/>
        <xdr:cNvPicPr/>
      </xdr:nvPicPr>
      <xdr:blipFill>
        <a:blip r:embed="rId2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6" name="ID_BD8DC97D83AD442C8FAB1DA7DE27BB82" descr="B3-A3"/>
        <xdr:cNvPicPr/>
      </xdr:nvPicPr>
      <xdr:blipFill>
        <a:blip r:embed="rId2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7" name="ID_25A5F764009F45199717C99D52F92569" descr="B3-A4"/>
        <xdr:cNvPicPr/>
      </xdr:nvPicPr>
      <xdr:blipFill>
        <a:blip r:embed="rId2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8" name="ID_8C2F86B61FAE4AAEA9CF11532CB1C596" descr="B3-A5"/>
        <xdr:cNvPicPr/>
      </xdr:nvPicPr>
      <xdr:blipFill>
        <a:blip r:embed="rId2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9" name="ID_755D4A3DD9AC4922ACB5B7C754C1E96F" descr="B3-A6"/>
        <xdr:cNvPicPr/>
      </xdr:nvPicPr>
      <xdr:blipFill>
        <a:blip r:embed="rId2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0" name="ID_3829B13092334510948AA2AE32DEB8E6" descr="B3-A7"/>
        <xdr:cNvPicPr/>
      </xdr:nvPicPr>
      <xdr:blipFill>
        <a:blip r:embed="rId2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1" name="ID_E3C3E006B9C540CABAF845A93D0509EE" descr="B4-S1"/>
        <xdr:cNvPicPr/>
      </xdr:nvPicPr>
      <xdr:blipFill>
        <a:blip r:embed="rId2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2" name="ID_9C3C9E70294A48A3969341A1A9BD98C8" descr="B4-S2"/>
        <xdr:cNvPicPr/>
      </xdr:nvPicPr>
      <xdr:blipFill>
        <a:blip r:embed="rId2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3" name="ID_9357C64C5DBD430AABBF9618B22C7390" descr="B4-S3"/>
        <xdr:cNvPicPr/>
      </xdr:nvPicPr>
      <xdr:blipFill>
        <a:blip r:embed="rId3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4" name="ID_36868A5EEE5A474C822DF641C172DF12" descr="B4-S4"/>
        <xdr:cNvPicPr/>
      </xdr:nvPicPr>
      <xdr:blipFill>
        <a:blip r:embed="rId3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5" name="ID_DE5461C0F5DC434D807BAB9415445557" descr="B4-S5"/>
        <xdr:cNvPicPr/>
      </xdr:nvPicPr>
      <xdr:blipFill>
        <a:blip r:embed="rId3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6" name="ID_801F7818195A4FD8A0341F2D18521284" descr="B4-S6"/>
        <xdr:cNvPicPr/>
      </xdr:nvPicPr>
      <xdr:blipFill>
        <a:blip r:embed="rId3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7" name="ID_BF6158F76B6D4969812F49B269FD9D28" descr="B4-S7"/>
        <xdr:cNvPicPr/>
      </xdr:nvPicPr>
      <xdr:blipFill>
        <a:blip r:embed="rId3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8" name="ID_FC784AD7C7A34954BFB44A72D170382F" descr="B4-S8-S9"/>
        <xdr:cNvPicPr/>
      </xdr:nvPicPr>
      <xdr:blipFill>
        <a:blip r:embed="rId3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39" name="ID_AE1E29FB5C9440D9965686C7C0719A32" descr="B4-S8-S9"/>
        <xdr:cNvPicPr/>
      </xdr:nvPicPr>
      <xdr:blipFill>
        <a:blip r:embed="rId3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0" name="ID_329C6D8B6E3540DF8A4E4768E833132F" descr="B4-S10"/>
        <xdr:cNvPicPr/>
      </xdr:nvPicPr>
      <xdr:blipFill>
        <a:blip r:embed="rId3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1" name="ID_E5B0E72B3747441E95984C485D1C5DCF" descr="B5-T1"/>
        <xdr:cNvPicPr/>
      </xdr:nvPicPr>
      <xdr:blipFill>
        <a:blip r:embed="rId3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2" name="ID_39E154A38CF14F82927A40E91D2C3181" descr="B5-T2"/>
        <xdr:cNvPicPr/>
      </xdr:nvPicPr>
      <xdr:blipFill>
        <a:blip r:embed="rId3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3" name="ID_984ACEB528044C6EBA91D32357AD8AA4" descr="B5-T3"/>
        <xdr:cNvPicPr/>
      </xdr:nvPicPr>
      <xdr:blipFill>
        <a:blip r:embed="rId3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4" name="ID_2B1AEF350E68438B8F3524177DEAC33A" descr="B5-T4"/>
        <xdr:cNvPicPr/>
      </xdr:nvPicPr>
      <xdr:blipFill>
        <a:blip r:embed="rId4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5" name="ID_F71E722626ED49A99363123BF69BFB22" descr="B5-T5"/>
        <xdr:cNvPicPr/>
      </xdr:nvPicPr>
      <xdr:blipFill>
        <a:blip r:embed="rId4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6" name="ID_5FD297D8ED654ED992743C67043529AF" descr="B5-T6"/>
        <xdr:cNvPicPr/>
      </xdr:nvPicPr>
      <xdr:blipFill>
        <a:blip r:embed="rId42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7" name="ID_A1179E5DFA2B4826A3EF9B8268BF1D7D" descr="B5-T7"/>
        <xdr:cNvPicPr/>
      </xdr:nvPicPr>
      <xdr:blipFill>
        <a:blip r:embed="rId4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8" name="ID_A2D7203CCCD847AAAFEA5BCE072CB68A" descr="B5-T9"/>
        <xdr:cNvPicPr/>
      </xdr:nvPicPr>
      <xdr:blipFill>
        <a:blip r:embed="rId4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49" name="ID_6C7E7573473E4E2D878BFF2A0ADF1C75" descr="B6-C1"/>
        <xdr:cNvPicPr/>
      </xdr:nvPicPr>
      <xdr:blipFill>
        <a:blip r:embed="rId4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0" name="ID_99E3743C460B4934AFAECC82529F0EC9" descr="B6-C2"/>
        <xdr:cNvPicPr/>
      </xdr:nvPicPr>
      <xdr:blipFill>
        <a:blip r:embed="rId4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1" name="ID_35738142370E434495FA5A1DBE47132E" descr="B6-C3"/>
        <xdr:cNvPicPr/>
      </xdr:nvPicPr>
      <xdr:blipFill>
        <a:blip r:embed="rId4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2" name="ID_D991373AEA8D4D54A114EC5DA9729E8D" descr="B6-C4"/>
        <xdr:cNvPicPr/>
      </xdr:nvPicPr>
      <xdr:blipFill>
        <a:blip r:embed="rId4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3" name="ID_C7D05E17518C4BF7A80F44B9544911C2" descr="B6-C5"/>
        <xdr:cNvPicPr/>
      </xdr:nvPicPr>
      <xdr:blipFill>
        <a:blip r:embed="rId4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4" name="ID_D40E55A455AB4BA5812F18419D2D7B40" descr="B6-C6"/>
        <xdr:cNvPicPr/>
      </xdr:nvPicPr>
      <xdr:blipFill>
        <a:blip r:embed="rId5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5" name="ID_EF168751E5654B10BFAF9104A1BE90AD" descr="B6-C7"/>
        <xdr:cNvPicPr/>
      </xdr:nvPicPr>
      <xdr:blipFill>
        <a:blip r:embed="rId5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6" name="ID_46A95374C86042469657BAF5FB9E8038" descr="B6-C9"/>
        <xdr:cNvPicPr/>
      </xdr:nvPicPr>
      <xdr:blipFill>
        <a:blip r:embed="rId5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7" name="ID_493CE8143EE94C569DA75F3788C24343" descr="B7-A1"/>
        <xdr:cNvPicPr/>
      </xdr:nvPicPr>
      <xdr:blipFill>
        <a:blip r:embed="rId5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8" name="ID_43594C61E057495DA024A414E63E4B60" descr="B7-A2"/>
        <xdr:cNvPicPr/>
      </xdr:nvPicPr>
      <xdr:blipFill>
        <a:blip r:embed="rId5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9" name="ID_E8FFF712A4A342C1ACEBBE42FF938B67" descr="B8-C1"/>
        <xdr:cNvPicPr/>
      </xdr:nvPicPr>
      <xdr:blipFill>
        <a:blip r:embed="rId5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0" name="ID_8C1EE82BF85743568EDB0F2D294853AF" descr="B8-C2"/>
        <xdr:cNvPicPr/>
      </xdr:nvPicPr>
      <xdr:blipFill>
        <a:blip r:embed="rId5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1" name="ID_C9AA403F7361444BA17DE8C31A61F129" descr="B9-H1"/>
        <xdr:cNvPicPr/>
      </xdr:nvPicPr>
      <xdr:blipFill>
        <a:blip r:embed="rId5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2" name="ID_5481320FC68149BEAA3FC136C8EC43BB" descr="B10-A1"/>
        <xdr:cNvPicPr/>
      </xdr:nvPicPr>
      <xdr:blipFill>
        <a:blip r:embed="rId5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3" name="ID_EE9E15293DC14C67940FEA093FF3E4DD" descr="B11-C1"/>
        <xdr:cNvPicPr/>
      </xdr:nvPicPr>
      <xdr:blipFill>
        <a:blip r:embed="rId5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4" name="ID_89DEA2C1A1774BA3890E26AF439D62BE" descr="B11-C2"/>
        <xdr:cNvPicPr/>
      </xdr:nvPicPr>
      <xdr:blipFill>
        <a:blip r:embed="rId6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5" name="ID_60DF9277265442ACA2FF38E98B3301FB" descr="B11-C4"/>
        <xdr:cNvPicPr/>
      </xdr:nvPicPr>
      <xdr:blipFill>
        <a:blip r:embed="rId6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6" name="ID_1A5FE183754D4952B8C8C37AF8D64879" descr="B12-A1"/>
        <xdr:cNvPicPr/>
      </xdr:nvPicPr>
      <xdr:blipFill>
        <a:blip r:embed="rId6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7" name="ID_3E7FA13E57144B8B842A9078B42A0CEB" descr="B12-A2"/>
        <xdr:cNvPicPr/>
      </xdr:nvPicPr>
      <xdr:blipFill>
        <a:blip r:embed="rId6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8" name="ID_A4B0E3A12B444F46AD0AC25EE1F81265" descr="B12-A3"/>
        <xdr:cNvPicPr/>
      </xdr:nvPicPr>
      <xdr:blipFill>
        <a:blip r:embed="rId6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69" name="ID_E9FB0E3A8E084C4491D800C4FF83B775" descr="B12-A4"/>
        <xdr:cNvPicPr/>
      </xdr:nvPicPr>
      <xdr:blipFill>
        <a:blip r:embed="rId6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0" name="ID_C79465C0A284466892076F23A23AF8F0" descr="B12-A5"/>
        <xdr:cNvPicPr/>
      </xdr:nvPicPr>
      <xdr:blipFill>
        <a:blip r:embed="rId6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1" name="ID_1CDD417943724CCCBF30C50E38F293FA" descr="B12-A6"/>
        <xdr:cNvPicPr/>
      </xdr:nvPicPr>
      <xdr:blipFill>
        <a:blip r:embed="rId6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2" name="ID_65A4DE4E10E841DF9F9EE5175A965A05" descr="B13-C1"/>
        <xdr:cNvPicPr/>
      </xdr:nvPicPr>
      <xdr:blipFill>
        <a:blip r:embed="rId6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3" name="ID_2EC08D203A8241CA922DDD82F1F5963E" descr="B13-C2"/>
        <xdr:cNvPicPr/>
      </xdr:nvPicPr>
      <xdr:blipFill>
        <a:blip r:embed="rId6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4" name="ID_9F666BB0A0E24F51A3EA79759D8F3C8D" descr="B13-C3"/>
        <xdr:cNvPicPr/>
      </xdr:nvPicPr>
      <xdr:blipFill>
        <a:blip r:embed="rId70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5" name="ID_D9F71508A50B4291B8EB6121FF9E8507" descr="B13-C4"/>
        <xdr:cNvPicPr/>
      </xdr:nvPicPr>
      <xdr:blipFill>
        <a:blip r:embed="rId7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6" name="ID_7857CCC509EC4DF79399044A630FE47E" descr="B13-C5"/>
        <xdr:cNvPicPr/>
      </xdr:nvPicPr>
      <xdr:blipFill>
        <a:blip r:embed="rId72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8" name="ID_35671A8D409C4419BC9DFC93DA1A03BC" descr="B14-A1-2"/>
        <xdr:cNvPicPr/>
      </xdr:nvPicPr>
      <xdr:blipFill>
        <a:blip r:embed="rId73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79" name="ID_E2F696CFFFF148AAAE81C2DC30DA7D09" descr="B14-A2"/>
        <xdr:cNvPicPr/>
      </xdr:nvPicPr>
      <xdr:blipFill>
        <a:blip r:embed="rId7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80" name="ID_0E3FA96CDA9445FE881920C1D1853074" descr="B14-A3"/>
        <xdr:cNvPicPr/>
      </xdr:nvPicPr>
      <xdr:blipFill>
        <a:blip r:embed="rId7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82" name="ID_B483E12FEDEB4D44B5BBB4A31D1935B3" descr="B15-C1"/>
        <xdr:cNvPicPr/>
      </xdr:nvPicPr>
      <xdr:blipFill>
        <a:blip r:embed="rId76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83" name="ID_B8186D007C28482285C0BF8731F246D9" descr="B15-C2-F"/>
        <xdr:cNvPicPr/>
      </xdr:nvPicPr>
      <xdr:blipFill>
        <a:blip r:embed="rId77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84" name="ID_9D4C0A95CC134B8CB178A63DFB7BBE6C" descr="B15-C3-F-1"/>
        <xdr:cNvPicPr/>
      </xdr:nvPicPr>
      <xdr:blipFill>
        <a:blip r:embed="rId78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85" name="ID_B4AF190157BE421297EC68632F517C6E" descr="Erasers?"/>
        <xdr:cNvPicPr/>
      </xdr:nvPicPr>
      <xdr:blipFill>
        <a:blip r:embed="rId79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<sst xmlns="http://schemas.openxmlformats.org/spreadsheetml/2006/main" count="255" uniqueCount="160">
  <si>
    <t>Box Number</t>
  </si>
  <si>
    <t>Number</t>
  </si>
  <si>
    <t>Product Name</t>
  </si>
  <si>
    <t>Quantity-SKU</t>
  </si>
  <si>
    <t>Photos</t>
  </si>
  <si>
    <t>B1</t>
  </si>
  <si>
    <t>X1</t>
  </si>
  <si>
    <t>Combs</t>
  </si>
  <si>
    <t>X2</t>
  </si>
  <si>
    <t>Mix Hair ties, srucnhies and clips</t>
  </si>
  <si>
    <t>X3</t>
  </si>
  <si>
    <t>Head Bands</t>
  </si>
  <si>
    <t>X4</t>
  </si>
  <si>
    <t>Hand made hair clips</t>
  </si>
  <si>
    <t>X5</t>
  </si>
  <si>
    <t>Pocket mirror round</t>
  </si>
  <si>
    <t>Pocket mirror round and square</t>
  </si>
  <si>
    <t>X6</t>
  </si>
  <si>
    <t>Wall Holders</t>
  </si>
  <si>
    <t>X7</t>
  </si>
  <si>
    <t>Nail clipper</t>
  </si>
  <si>
    <t>X8</t>
  </si>
  <si>
    <t>Pluffy hair cips</t>
  </si>
  <si>
    <t>X9</t>
  </si>
  <si>
    <t>Comb set (4)</t>
  </si>
  <si>
    <t>X10</t>
  </si>
  <si>
    <t>Scarfs</t>
  </si>
  <si>
    <t>B2</t>
  </si>
  <si>
    <t>P1</t>
  </si>
  <si>
    <t>Pen pluffy and Mix</t>
  </si>
  <si>
    <t>P2</t>
  </si>
  <si>
    <t>Highlighter/Markes</t>
  </si>
  <si>
    <t>P3</t>
  </si>
  <si>
    <t>Marker sets</t>
  </si>
  <si>
    <t>P4</t>
  </si>
  <si>
    <t>Pencils</t>
  </si>
  <si>
    <t>P5</t>
  </si>
  <si>
    <t>Pencil sets</t>
  </si>
  <si>
    <t>P6</t>
  </si>
  <si>
    <t>Whitners</t>
  </si>
  <si>
    <t>P7</t>
  </si>
  <si>
    <t>Whitener sets</t>
  </si>
  <si>
    <t>P8</t>
  </si>
  <si>
    <t xml:space="preserve">Pens blind box pens </t>
  </si>
  <si>
    <t>P9</t>
  </si>
  <si>
    <t>Normal pens</t>
  </si>
  <si>
    <t>P10</t>
  </si>
  <si>
    <t>Paper clips</t>
  </si>
  <si>
    <t>P11</t>
  </si>
  <si>
    <t>Sticky Notes</t>
  </si>
  <si>
    <t>B3</t>
  </si>
  <si>
    <t>A1</t>
  </si>
  <si>
    <t>Books</t>
  </si>
  <si>
    <t>A2</t>
  </si>
  <si>
    <t>Journals mixed</t>
  </si>
  <si>
    <t>A3</t>
  </si>
  <si>
    <t>Mini note books</t>
  </si>
  <si>
    <t>A4</t>
  </si>
  <si>
    <t>Momo pads</t>
  </si>
  <si>
    <t>A5</t>
  </si>
  <si>
    <t>Time tables pads with sketch</t>
  </si>
  <si>
    <t>A6</t>
  </si>
  <si>
    <t>Stationery sets (Journal, and other 10 stationery item in one pack)</t>
  </si>
  <si>
    <t>A7</t>
  </si>
  <si>
    <t>Highlighter/Marker set</t>
  </si>
  <si>
    <t>B4</t>
  </si>
  <si>
    <t>S1</t>
  </si>
  <si>
    <t>Stickers</t>
  </si>
  <si>
    <t>S2</t>
  </si>
  <si>
    <t>Large sticker sets with each set contains 10 stickers = 50*</t>
  </si>
  <si>
    <t>S3</t>
  </si>
  <si>
    <t>Washi tape stickers</t>
  </si>
  <si>
    <t>S4</t>
  </si>
  <si>
    <t>Stamp Stickers</t>
  </si>
  <si>
    <t>S5</t>
  </si>
  <si>
    <t>Large stickers</t>
  </si>
  <si>
    <t>S6</t>
  </si>
  <si>
    <t>Staplers</t>
  </si>
  <si>
    <t>S7</t>
  </si>
  <si>
    <t>Rulers</t>
  </si>
  <si>
    <t>S8</t>
  </si>
  <si>
    <t>Eraser sets</t>
  </si>
  <si>
    <t>S9</t>
  </si>
  <si>
    <t>Pencil sharpner</t>
  </si>
  <si>
    <t>S10</t>
  </si>
  <si>
    <t>Erasers</t>
  </si>
  <si>
    <t>B5</t>
  </si>
  <si>
    <t>T1</t>
  </si>
  <si>
    <t>Pen holders</t>
  </si>
  <si>
    <t>T2</t>
  </si>
  <si>
    <t>Foldable shopping bags mini</t>
  </si>
  <si>
    <t>T3</t>
  </si>
  <si>
    <t>Mini purses</t>
  </si>
  <si>
    <t>T4</t>
  </si>
  <si>
    <t>Mini Pouches</t>
  </si>
  <si>
    <t>T5</t>
  </si>
  <si>
    <t>Plush small keychain b</t>
  </si>
  <si>
    <t>T6</t>
  </si>
  <si>
    <t>Lipstick bags small</t>
  </si>
  <si>
    <t>T7</t>
  </si>
  <si>
    <t>Nail set - press nails</t>
  </si>
  <si>
    <t>T8</t>
  </si>
  <si>
    <t>Phone chains</t>
  </si>
  <si>
    <t>T9</t>
  </si>
  <si>
    <t>makeup sponges +brushes</t>
  </si>
  <si>
    <t>B6</t>
  </si>
  <si>
    <t>C1</t>
  </si>
  <si>
    <t>mini plush toy</t>
  </si>
  <si>
    <t>C2</t>
  </si>
  <si>
    <t>liquid keychains</t>
  </si>
  <si>
    <t>C3</t>
  </si>
  <si>
    <t>Mini hand towels cute</t>
  </si>
  <si>
    <t>C4</t>
  </si>
  <si>
    <t>Badge holder cute</t>
  </si>
  <si>
    <t>C5</t>
  </si>
  <si>
    <t>10 stationery bags</t>
  </si>
  <si>
    <t>C6</t>
  </si>
  <si>
    <t>Cute Pluffy bags</t>
  </si>
  <si>
    <t>C7</t>
  </si>
  <si>
    <t>Mouse pads</t>
  </si>
  <si>
    <t>C8</t>
  </si>
  <si>
    <t>Eraser big</t>
  </si>
  <si>
    <t>C9</t>
  </si>
  <si>
    <t>Plush toy/plush key chain</t>
  </si>
  <si>
    <t>B7</t>
  </si>
  <si>
    <t>DiyPainting - pluffy ones</t>
  </si>
  <si>
    <t>Birck builder DIY</t>
  </si>
  <si>
    <t>B8</t>
  </si>
  <si>
    <t>DIY Painting</t>
  </si>
  <si>
    <t>Brick Builder DIy</t>
  </si>
  <si>
    <t>B9</t>
  </si>
  <si>
    <t>H1</t>
  </si>
  <si>
    <t>Hand bag mix</t>
  </si>
  <si>
    <t>B10</t>
  </si>
  <si>
    <t>B11</t>
  </si>
  <si>
    <t>Mix Handbag</t>
  </si>
  <si>
    <t>Shopping Tote bags Large</t>
  </si>
  <si>
    <t>Mix handbag pluffy</t>
  </si>
  <si>
    <t>B12</t>
  </si>
  <si>
    <t>Phone bags</t>
  </si>
  <si>
    <t>Wallets</t>
  </si>
  <si>
    <t>beaded wallet</t>
  </si>
  <si>
    <t>Cute wallets</t>
  </si>
  <si>
    <t>Phone holders</t>
  </si>
  <si>
    <t>Cell Phone Bracket - AirBag</t>
  </si>
  <si>
    <t>B13</t>
  </si>
  <si>
    <t>large makeup bags</t>
  </si>
  <si>
    <t>Mini makeup pouch</t>
  </si>
  <si>
    <t xml:space="preserve">Winter pluffy cute hand glows </t>
  </si>
  <si>
    <t>Winter pluffy cute scarf</t>
  </si>
  <si>
    <t>Winter pluffy earmuffs</t>
  </si>
  <si>
    <t>B14</t>
  </si>
  <si>
    <t>Hand towels</t>
  </si>
  <si>
    <t>Blind boxes</t>
  </si>
  <si>
    <t>Dispenser Travel Kits</t>
  </si>
  <si>
    <t>B15</t>
  </si>
  <si>
    <t>Mix glass bottels mini</t>
  </si>
  <si>
    <t>Cute camera toys</t>
  </si>
  <si>
    <t>Cute lense toy</t>
  </si>
  <si>
    <t xml:space="preserve">Total Items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</si>
</sst>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9" Type="http://schemas.openxmlformats.org/officeDocument/2006/relationships/image" Target="media/image79.jpeg"/><Relationship Id="rId78" Type="http://schemas.openxmlformats.org/officeDocument/2006/relationships/image" Target="media/image78.jpeg"/><Relationship Id="rId77" Type="http://schemas.openxmlformats.org/officeDocument/2006/relationships/image" Target="media/image77.jpeg"/><Relationship Id="rId76" Type="http://schemas.openxmlformats.org/officeDocument/2006/relationships/image" Target="media/image76.jpeg"/><Relationship Id="rId75" Type="http://schemas.openxmlformats.org/officeDocument/2006/relationships/image" Target="media/image75.jpeg"/><Relationship Id="rId74" Type="http://schemas.openxmlformats.org/officeDocument/2006/relationships/image" Target="media/image74.jpeg"/><Relationship Id="rId73" Type="http://schemas.openxmlformats.org/officeDocument/2006/relationships/image" Target="media/image73.jpeg"/><Relationship Id="rId72" Type="http://schemas.openxmlformats.org/officeDocument/2006/relationships/image" Target="media/image72.jpeg"/><Relationship Id="rId71" Type="http://schemas.openxmlformats.org/officeDocument/2006/relationships/image" Target="media/image71.jpeg"/><Relationship Id="rId70" Type="http://schemas.openxmlformats.org/officeDocument/2006/relationships/image" Target="media/image70.jpeg"/><Relationship Id="rId7" Type="http://schemas.openxmlformats.org/officeDocument/2006/relationships/image" Target="media/image7.jpeg"/><Relationship Id="rId69" Type="http://schemas.openxmlformats.org/officeDocument/2006/relationships/image" Target="media/image69.jpeg"/><Relationship Id="rId68" Type="http://schemas.openxmlformats.org/officeDocument/2006/relationships/image" Target="media/image68.jpeg"/><Relationship Id="rId67" Type="http://schemas.openxmlformats.org/officeDocument/2006/relationships/image" Target="media/image67.jpeg"/><Relationship Id="rId66" Type="http://schemas.openxmlformats.org/officeDocument/2006/relationships/image" Target="media/image66.jpeg"/><Relationship Id="rId65" Type="http://schemas.openxmlformats.org/officeDocument/2006/relationships/image" Target="media/image65.jpeg"/><Relationship Id="rId64" Type="http://schemas.openxmlformats.org/officeDocument/2006/relationships/image" Target="media/image64.jpeg"/><Relationship Id="rId63" Type="http://schemas.openxmlformats.org/officeDocument/2006/relationships/image" Target="media/image63.jpeg"/><Relationship Id="rId62" Type="http://schemas.openxmlformats.org/officeDocument/2006/relationships/image" Target="media/image62.jpeg"/><Relationship Id="rId61" Type="http://schemas.openxmlformats.org/officeDocument/2006/relationships/image" Target="media/image61.jpeg"/><Relationship Id="rId60" Type="http://schemas.openxmlformats.org/officeDocument/2006/relationships/image" Target="media/image60.jpeg"/><Relationship Id="rId6" Type="http://schemas.openxmlformats.org/officeDocument/2006/relationships/image" Target="media/image6.jpeg"/><Relationship Id="rId59" Type="http://schemas.openxmlformats.org/officeDocument/2006/relationships/image" Target="media/image59.jpeg"/><Relationship Id="rId58" Type="http://schemas.openxmlformats.org/officeDocument/2006/relationships/image" Target="media/image58.jpeg"/><Relationship Id="rId57" Type="http://schemas.openxmlformats.org/officeDocument/2006/relationships/image" Target="media/image57.jpeg"/><Relationship Id="rId56" Type="http://schemas.openxmlformats.org/officeDocument/2006/relationships/image" Target="media/image56.jpeg"/><Relationship Id="rId55" Type="http://schemas.openxmlformats.org/officeDocument/2006/relationships/image" Target="media/image55.jpeg"/><Relationship Id="rId54" Type="http://schemas.openxmlformats.org/officeDocument/2006/relationships/image" Target="media/image54.jpeg"/><Relationship Id="rId53" Type="http://schemas.openxmlformats.org/officeDocument/2006/relationships/image" Target="media/image53.jpeg"/><Relationship Id="rId52" Type="http://schemas.openxmlformats.org/officeDocument/2006/relationships/image" Target="media/image52.jpeg"/><Relationship Id="rId51" Type="http://schemas.openxmlformats.org/officeDocument/2006/relationships/image" Target="media/image51.jpeg"/><Relationship Id="rId50" Type="http://schemas.openxmlformats.org/officeDocument/2006/relationships/image" Target="media/image50.jpeg"/><Relationship Id="rId5" Type="http://schemas.openxmlformats.org/officeDocument/2006/relationships/image" Target="media/image5.jpeg"/><Relationship Id="rId49" Type="http://schemas.openxmlformats.org/officeDocument/2006/relationships/image" Target="media/image49.jpeg"/><Relationship Id="rId48" Type="http://schemas.openxmlformats.org/officeDocument/2006/relationships/image" Target="media/image48.jpeg"/><Relationship Id="rId47" Type="http://schemas.openxmlformats.org/officeDocument/2006/relationships/image" Target="media/image47.jpeg"/><Relationship Id="rId46" Type="http://schemas.openxmlformats.org/officeDocument/2006/relationships/image" Target="media/image46.jpeg"/><Relationship Id="rId45" Type="http://schemas.openxmlformats.org/officeDocument/2006/relationships/image" Target="media/image45.jpeg"/><Relationship Id="rId44" Type="http://schemas.openxmlformats.org/officeDocument/2006/relationships/image" Target="media/image44.jpeg"/><Relationship Id="rId43" Type="http://schemas.openxmlformats.org/officeDocument/2006/relationships/image" Target="media/image43.jpeg"/><Relationship Id="rId42" Type="http://schemas.openxmlformats.org/officeDocument/2006/relationships/image" Target="media/image42.jpeg"/><Relationship Id="rId41" Type="http://schemas.openxmlformats.org/officeDocument/2006/relationships/image" Target="media/image41.jpeg"/><Relationship Id="rId40" Type="http://schemas.openxmlformats.org/officeDocument/2006/relationships/image" Target="media/image40.jpeg"/><Relationship Id="rId4" Type="http://schemas.openxmlformats.org/officeDocument/2006/relationships/image" Target="media/image4.jpeg"/><Relationship Id="rId39" Type="http://schemas.openxmlformats.org/officeDocument/2006/relationships/image" Target="media/image39.jpeg"/><Relationship Id="rId38" Type="http://schemas.openxmlformats.org/officeDocument/2006/relationships/image" Target="media/image38.jpeg"/><Relationship Id="rId37" Type="http://schemas.openxmlformats.org/officeDocument/2006/relationships/image" Target="media/image37.jpeg"/><Relationship Id="rId36" Type="http://schemas.openxmlformats.org/officeDocument/2006/relationships/image" Target="media/image36.jpeg"/><Relationship Id="rId35" Type="http://schemas.openxmlformats.org/officeDocument/2006/relationships/image" Target="media/image35.jpeg"/><Relationship Id="rId34" Type="http://schemas.openxmlformats.org/officeDocument/2006/relationships/image" Target="media/image34.jpeg"/><Relationship Id="rId33" Type="http://schemas.openxmlformats.org/officeDocument/2006/relationships/image" Target="media/image33.jpeg"/><Relationship Id="rId32" Type="http://schemas.openxmlformats.org/officeDocument/2006/relationships/image" Target="media/image32.jpeg"/><Relationship Id="rId31" Type="http://schemas.openxmlformats.org/officeDocument/2006/relationships/image" Target="media/image31.jpeg"/><Relationship Id="rId30" Type="http://schemas.openxmlformats.org/officeDocument/2006/relationships/image" Target="media/image30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tabSelected="1" zoomScale="110" zoomScaleNormal="110" topLeftCell="A80" workbookViewId="0">
      <selection activeCell="C89" sqref="C89"/>
    </sheetView>
  </sheetViews>
  <sheetFormatPr defaultColWidth="9" defaultRowHeight="16.8" outlineLevelCol="4"/>
  <cols>
    <col min="1" max="1" width="11.625" customWidth="1"/>
    <col min="3" max="3" width="51.125" customWidth="1"/>
    <col min="4" max="4" width="12.0625" style="1" customWidth="1"/>
    <col min="5" max="5" width="13.609375" customWidth="1"/>
  </cols>
  <sheetData>
    <row r="1" spans="1:5">
      <c r="A1" t="s">
        <v>0</v>
      </c>
      <c r="B1" t="s">
        <v>1</v>
      </c>
      <c r="C1" t="s">
        <v>2</v>
      </c>
      <c r="D1" s="2" t="s">
        <v>3</v>
      </c>
      <c r="E1" t="s">
        <v>4</v>
      </c>
    </row>
    <row r="2" ht="106" customHeight="1" spans="1:5">
      <c r="A2" t="s">
        <v>5</v>
      </c>
      <c r="B2" t="s">
        <v>6</v>
      </c>
      <c r="C2" t="s">
        <v>7</v>
      </c>
      <c r="D2" s="1">
        <v>45</v>
      </c>
      <c r="E2" t="str">
        <f>_xlfn.DISPIMG("ID_717238BE6F1B44E4A26F1C2589D3FAB8",1)</f>
        <v>=DISPIMG("ID_717238BE6F1B44E4A26F1C2589D3FAB8",1)</v>
      </c>
    </row>
    <row r="3" ht="96" customHeight="1" spans="1:5">
      <c r="A3" t="s">
        <v>5</v>
      </c>
      <c r="B3" t="s">
        <v>8</v>
      </c>
      <c r="C3" t="s">
        <v>9</v>
      </c>
      <c r="D3" s="1">
        <v>370</v>
      </c>
      <c r="E3" t="str">
        <f>_xlfn.DISPIMG("ID_93AC1BF2FACF4C329FAB49CB2E9794E0",1)</f>
        <v>=DISPIMG("ID_93AC1BF2FACF4C329FAB49CB2E9794E0",1)</v>
      </c>
    </row>
    <row r="4" ht="115.7" spans="1:5">
      <c r="A4" t="s">
        <v>5</v>
      </c>
      <c r="B4" t="s">
        <v>10</v>
      </c>
      <c r="C4" t="s">
        <v>11</v>
      </c>
      <c r="D4" s="1">
        <v>35</v>
      </c>
      <c r="E4" t="str">
        <f>_xlfn.DISPIMG("ID_DF7AD75706424C7A98A74DACD70B2232",1)</f>
        <v>=DISPIMG("ID_DF7AD75706424C7A98A74DACD70B2232",1)</v>
      </c>
    </row>
    <row r="5" ht="115.7" spans="1:5">
      <c r="A5" t="s">
        <v>5</v>
      </c>
      <c r="B5" t="s">
        <v>12</v>
      </c>
      <c r="C5" t="s">
        <v>13</v>
      </c>
      <c r="D5" s="1">
        <v>100</v>
      </c>
      <c r="E5" t="str">
        <f>_xlfn.DISPIMG("ID_E76723C62B2A41BFB6A287BF96D479AB",1)</f>
        <v>=DISPIMG("ID_E76723C62B2A41BFB6A287BF96D479AB",1)</v>
      </c>
    </row>
    <row r="6" ht="115.7" spans="1:5">
      <c r="A6" t="s">
        <v>5</v>
      </c>
      <c r="B6" t="s">
        <v>14</v>
      </c>
      <c r="C6" t="s">
        <v>15</v>
      </c>
      <c r="D6" s="1">
        <v>90</v>
      </c>
      <c r="E6" t="str">
        <f>_xlfn.DISPIMG("ID_FF0DA7D539BD4918912D6F180B43F8E4",1)</f>
        <v>=DISPIMG("ID_FF0DA7D539BD4918912D6F180B43F8E4",1)</v>
      </c>
    </row>
    <row r="7" ht="115.7" spans="1:5">
      <c r="A7" t="s">
        <v>5</v>
      </c>
      <c r="B7" t="s">
        <v>14</v>
      </c>
      <c r="C7" t="s">
        <v>16</v>
      </c>
      <c r="D7" s="1">
        <v>47</v>
      </c>
      <c r="E7" t="str">
        <f>_xlfn.DISPIMG("ID_6A57DBD869DF4CA4A790B0AEDE2875BF",1)</f>
        <v>=DISPIMG("ID_6A57DBD869DF4CA4A790B0AEDE2875BF",1)</v>
      </c>
    </row>
    <row r="8" spans="1:5">
      <c r="A8" t="s">
        <v>5</v>
      </c>
      <c r="B8" t="s">
        <v>17</v>
      </c>
      <c r="C8" t="s">
        <v>18</v>
      </c>
      <c r="D8" s="1">
        <v>65</v>
      </c>
    </row>
    <row r="9" ht="115.7" spans="1:5">
      <c r="A9" t="s">
        <v>5</v>
      </c>
      <c r="B9" t="s">
        <v>19</v>
      </c>
      <c r="C9" t="s">
        <v>20</v>
      </c>
      <c r="D9" s="1">
        <v>75</v>
      </c>
      <c r="E9" t="str">
        <f>_xlfn.DISPIMG("ID_0A688F6D44FD4479859B2C208AA261E1",1)</f>
        <v>=DISPIMG("ID_0A688F6D44FD4479859B2C208AA261E1",1)</v>
      </c>
    </row>
    <row r="10" ht="115.7" spans="1:5">
      <c r="A10" t="s">
        <v>5</v>
      </c>
      <c r="B10" t="s">
        <v>21</v>
      </c>
      <c r="C10" t="s">
        <v>22</v>
      </c>
      <c r="D10" s="1">
        <v>20</v>
      </c>
      <c r="E10" t="str">
        <f>_xlfn.DISPIMG("ID_D010BE6673134486BB2CDC3594DE996C",1)</f>
        <v>=DISPIMG("ID_D010BE6673134486BB2CDC3594DE996C",1)</v>
      </c>
    </row>
    <row r="11" ht="115.7" spans="1:5">
      <c r="A11" t="s">
        <v>5</v>
      </c>
      <c r="B11" t="s">
        <v>23</v>
      </c>
      <c r="C11" t="s">
        <v>24</v>
      </c>
      <c r="D11" s="1">
        <v>10</v>
      </c>
      <c r="E11" t="str">
        <f>_xlfn.DISPIMG("ID_81D9223ABBF94372AEE08A852B1963A7",1)</f>
        <v>=DISPIMG("ID_81D9223ABBF94372AEE08A852B1963A7",1)</v>
      </c>
    </row>
    <row r="12" ht="115.7" spans="1:5">
      <c r="A12" t="s">
        <v>5</v>
      </c>
      <c r="B12" t="s">
        <v>25</v>
      </c>
      <c r="C12" t="s">
        <v>26</v>
      </c>
      <c r="D12" s="1">
        <v>200</v>
      </c>
      <c r="E12" t="str">
        <f>_xlfn.DISPIMG("ID_6F3AA816532A43D4B17D98E493259C2C",1)</f>
        <v>=DISPIMG("ID_6F3AA816532A43D4B17D98E493259C2C",1)</v>
      </c>
    </row>
    <row r="13" ht="115.7" spans="1:5">
      <c r="A13" t="s">
        <v>27</v>
      </c>
      <c r="B13" t="s">
        <v>28</v>
      </c>
      <c r="C13" t="s">
        <v>29</v>
      </c>
      <c r="D13" s="1">
        <v>300</v>
      </c>
      <c r="E13" t="str">
        <f>_xlfn.DISPIMG("ID_D9E1281EA9A448A4A3786D292ABC42C1",1)</f>
        <v>=DISPIMG("ID_D9E1281EA9A448A4A3786D292ABC42C1",1)</v>
      </c>
    </row>
    <row r="14" ht="115.7" spans="1:5">
      <c r="A14" t="s">
        <v>27</v>
      </c>
      <c r="B14" t="s">
        <v>30</v>
      </c>
      <c r="C14" t="s">
        <v>31</v>
      </c>
      <c r="D14" s="1">
        <v>100</v>
      </c>
      <c r="E14" t="str">
        <f>_xlfn.DISPIMG("ID_F73FF26D762C4374A037D3D18E578AAD",1)</f>
        <v>=DISPIMG("ID_F73FF26D762C4374A037D3D18E578AAD",1)</v>
      </c>
    </row>
    <row r="15" ht="115.7" spans="1:5">
      <c r="A15" t="s">
        <v>27</v>
      </c>
      <c r="B15" t="s">
        <v>32</v>
      </c>
      <c r="C15" t="s">
        <v>33</v>
      </c>
      <c r="D15" s="1">
        <v>75</v>
      </c>
      <c r="E15" t="str">
        <f>_xlfn.DISPIMG("ID_97D9901E19434204A460B20F9145266C",1)</f>
        <v>=DISPIMG("ID_97D9901E19434204A460B20F9145266C",1)</v>
      </c>
    </row>
    <row r="16" ht="115.7" spans="1:5">
      <c r="A16" t="s">
        <v>27</v>
      </c>
      <c r="B16" t="s">
        <v>34</v>
      </c>
      <c r="C16" t="s">
        <v>35</v>
      </c>
      <c r="D16" s="1">
        <v>20</v>
      </c>
      <c r="E16" t="str">
        <f>_xlfn.DISPIMG("ID_00FBBC84F777420D88DA0D2DB005537F",1)</f>
        <v>=DISPIMG("ID_00FBBC84F777420D88DA0D2DB005537F",1)</v>
      </c>
    </row>
    <row r="17" ht="115.7" spans="1:5">
      <c r="A17" t="s">
        <v>27</v>
      </c>
      <c r="B17" t="s">
        <v>36</v>
      </c>
      <c r="C17" t="s">
        <v>37</v>
      </c>
      <c r="D17" s="1">
        <v>15</v>
      </c>
      <c r="E17" t="str">
        <f>_xlfn.DISPIMG("ID_BD521FAE487A4BD1A6C75BDC9230EE58",1)</f>
        <v>=DISPIMG("ID_BD521FAE487A4BD1A6C75BDC9230EE58",1)</v>
      </c>
    </row>
    <row r="18" ht="115.7" spans="1:5">
      <c r="A18" t="s">
        <v>27</v>
      </c>
      <c r="B18" t="s">
        <v>38</v>
      </c>
      <c r="C18" t="s">
        <v>39</v>
      </c>
      <c r="D18" s="1">
        <v>20</v>
      </c>
      <c r="E18" t="str">
        <f>_xlfn.DISPIMG("ID_5ACE8824F4A2441DB2EEB4427E82FD45",1)</f>
        <v>=DISPIMG("ID_5ACE8824F4A2441DB2EEB4427E82FD45",1)</v>
      </c>
    </row>
    <row r="19" ht="115.7" spans="1:5">
      <c r="A19" t="s">
        <v>27</v>
      </c>
      <c r="B19" t="s">
        <v>40</v>
      </c>
      <c r="C19" t="s">
        <v>41</v>
      </c>
      <c r="D19" s="1">
        <v>15</v>
      </c>
      <c r="E19" t="str">
        <f>_xlfn.DISPIMG("ID_C40AB91D15F44215BD9FF4134FE4A700",1)</f>
        <v>=DISPIMG("ID_C40AB91D15F44215BD9FF4134FE4A700",1)</v>
      </c>
    </row>
    <row r="20" ht="115.7" spans="1:5">
      <c r="A20" t="s">
        <v>27</v>
      </c>
      <c r="B20" t="s">
        <v>42</v>
      </c>
      <c r="C20" t="s">
        <v>43</v>
      </c>
      <c r="D20" s="1">
        <v>60</v>
      </c>
      <c r="E20" t="str">
        <f>_xlfn.DISPIMG("ID_19D5D4BDDDCB432F844CA3F7437F50F5",1)</f>
        <v>=DISPIMG("ID_19D5D4BDDDCB432F844CA3F7437F50F5",1)</v>
      </c>
    </row>
    <row r="21" ht="115.7" spans="1:5">
      <c r="A21" t="s">
        <v>27</v>
      </c>
      <c r="B21" t="s">
        <v>44</v>
      </c>
      <c r="C21" t="s">
        <v>45</v>
      </c>
      <c r="D21" s="1">
        <v>130</v>
      </c>
      <c r="E21" t="str">
        <f>_xlfn.DISPIMG("ID_632EAE28DE124CBAA0B3A38A8B4D7830",1)</f>
        <v>=DISPIMG("ID_632EAE28DE124CBAA0B3A38A8B4D7830",1)</v>
      </c>
    </row>
    <row r="22" ht="115.7" spans="1:5">
      <c r="A22" t="s">
        <v>27</v>
      </c>
      <c r="B22" t="s">
        <v>46</v>
      </c>
      <c r="C22" t="s">
        <v>47</v>
      </c>
      <c r="D22" s="1">
        <v>35</v>
      </c>
      <c r="E22" t="str">
        <f>_xlfn.DISPIMG("ID_7A3B079FE8AF4ECE8BFDA7A8FDD7713A",1)</f>
        <v>=DISPIMG("ID_7A3B079FE8AF4ECE8BFDA7A8FDD7713A",1)</v>
      </c>
    </row>
    <row r="23" ht="115.7" spans="1:5">
      <c r="A23" t="s">
        <v>27</v>
      </c>
      <c r="B23" t="s">
        <v>48</v>
      </c>
      <c r="C23" t="s">
        <v>49</v>
      </c>
      <c r="D23" s="1">
        <v>55</v>
      </c>
      <c r="E23" t="str">
        <f>_xlfn.DISPIMG("ID_15937A2C380E46779AA3DC583D7EA487",1)</f>
        <v>=DISPIMG("ID_15937A2C380E46779AA3DC583D7EA487",1)</v>
      </c>
    </row>
    <row r="24" ht="115.7" spans="1:5">
      <c r="A24" t="s">
        <v>50</v>
      </c>
      <c r="B24" t="s">
        <v>51</v>
      </c>
      <c r="C24" t="s">
        <v>52</v>
      </c>
      <c r="D24" s="1">
        <v>115</v>
      </c>
      <c r="E24" t="str">
        <f>_xlfn.DISPIMG("ID_435C9F6AB0E849A385A7ECF467C51D02",1)</f>
        <v>=DISPIMG("ID_435C9F6AB0E849A385A7ECF467C51D02",1)</v>
      </c>
    </row>
    <row r="25" ht="115.7" spans="1:5">
      <c r="A25" t="s">
        <v>50</v>
      </c>
      <c r="B25" t="s">
        <v>53</v>
      </c>
      <c r="C25" t="s">
        <v>54</v>
      </c>
      <c r="D25" s="1">
        <v>47</v>
      </c>
      <c r="E25" t="str">
        <f>_xlfn.DISPIMG("ID_7C4C198F187A44DBBC770374EEFD96DF",1)</f>
        <v>=DISPIMG("ID_7C4C198F187A44DBBC770374EEFD96DF",1)</v>
      </c>
    </row>
    <row r="26" ht="115.7" spans="1:5">
      <c r="A26" t="s">
        <v>50</v>
      </c>
      <c r="B26" t="s">
        <v>55</v>
      </c>
      <c r="C26" t="s">
        <v>56</v>
      </c>
      <c r="D26" s="1">
        <v>120</v>
      </c>
      <c r="E26" t="str">
        <f>_xlfn.DISPIMG("ID_BD8DC97D83AD442C8FAB1DA7DE27BB82",1)</f>
        <v>=DISPIMG("ID_BD8DC97D83AD442C8FAB1DA7DE27BB82",1)</v>
      </c>
    </row>
    <row r="27" ht="115.7" spans="1:5">
      <c r="A27" t="s">
        <v>50</v>
      </c>
      <c r="B27" t="s">
        <v>57</v>
      </c>
      <c r="C27" t="s">
        <v>58</v>
      </c>
      <c r="D27" s="1">
        <v>90</v>
      </c>
      <c r="E27" t="str">
        <f>_xlfn.DISPIMG("ID_25A5F764009F45199717C99D52F92569",1)</f>
        <v>=DISPIMG("ID_25A5F764009F45199717C99D52F92569",1)</v>
      </c>
    </row>
    <row r="28" ht="115.7" spans="1:5">
      <c r="A28" t="s">
        <v>50</v>
      </c>
      <c r="B28" t="s">
        <v>59</v>
      </c>
      <c r="C28" t="s">
        <v>60</v>
      </c>
      <c r="D28" s="1">
        <v>20</v>
      </c>
      <c r="E28" t="str">
        <f>_xlfn.DISPIMG("ID_8C2F86B61FAE4AAEA9CF11532CB1C596",1)</f>
        <v>=DISPIMG("ID_8C2F86B61FAE4AAEA9CF11532CB1C596",1)</v>
      </c>
    </row>
    <row r="29" ht="115.7" spans="1:5">
      <c r="A29" t="s">
        <v>50</v>
      </c>
      <c r="B29" t="s">
        <v>61</v>
      </c>
      <c r="C29" t="s">
        <v>62</v>
      </c>
      <c r="D29" s="1">
        <v>5</v>
      </c>
      <c r="E29" t="str">
        <f>_xlfn.DISPIMG("ID_755D4A3DD9AC4922ACB5B7C754C1E96F",1)</f>
        <v>=DISPIMG("ID_755D4A3DD9AC4922ACB5B7C754C1E96F",1)</v>
      </c>
    </row>
    <row r="30" ht="115.7" spans="1:5">
      <c r="A30" t="s">
        <v>50</v>
      </c>
      <c r="B30" t="s">
        <v>63</v>
      </c>
      <c r="C30" t="s">
        <v>64</v>
      </c>
      <c r="D30" s="1">
        <v>10</v>
      </c>
      <c r="E30" t="str">
        <f>_xlfn.DISPIMG("ID_3829B13092334510948AA2AE32DEB8E6",1)</f>
        <v>=DISPIMG("ID_3829B13092334510948AA2AE32DEB8E6",1)</v>
      </c>
    </row>
    <row r="31" ht="115.7" spans="1:5">
      <c r="A31" t="s">
        <v>65</v>
      </c>
      <c r="B31" t="s">
        <v>66</v>
      </c>
      <c r="C31" t="s">
        <v>67</v>
      </c>
      <c r="D31" s="1">
        <v>130</v>
      </c>
      <c r="E31" t="str">
        <f>_xlfn.DISPIMG("ID_E3C3E006B9C540CABAF845A93D0509EE",1)</f>
        <v>=DISPIMG("ID_E3C3E006B9C540CABAF845A93D0509EE",1)</v>
      </c>
    </row>
    <row r="32" ht="115.7" spans="1:5">
      <c r="A32" t="s">
        <v>65</v>
      </c>
      <c r="B32" t="s">
        <v>68</v>
      </c>
      <c r="C32" t="s">
        <v>69</v>
      </c>
      <c r="D32" s="1">
        <v>5</v>
      </c>
      <c r="E32" t="str">
        <f>_xlfn.DISPIMG("ID_9C3C9E70294A48A3969341A1A9BD98C8",1)</f>
        <v>=DISPIMG("ID_9C3C9E70294A48A3969341A1A9BD98C8",1)</v>
      </c>
    </row>
    <row r="33" ht="115.7" spans="1:5">
      <c r="A33" t="s">
        <v>65</v>
      </c>
      <c r="B33" t="s">
        <v>70</v>
      </c>
      <c r="C33" t="s">
        <v>71</v>
      </c>
      <c r="D33" s="1">
        <v>60</v>
      </c>
      <c r="E33" t="str">
        <f>_xlfn.DISPIMG("ID_9357C64C5DBD430AABBF9618B22C7390",1)</f>
        <v>=DISPIMG("ID_9357C64C5DBD430AABBF9618B22C7390",1)</v>
      </c>
    </row>
    <row r="34" ht="115.7" spans="1:5">
      <c r="A34" t="s">
        <v>65</v>
      </c>
      <c r="B34" t="s">
        <v>72</v>
      </c>
      <c r="C34" t="s">
        <v>73</v>
      </c>
      <c r="D34" s="1">
        <v>105</v>
      </c>
      <c r="E34" t="str">
        <f>_xlfn.DISPIMG("ID_36868A5EEE5A474C822DF641C172DF12",1)</f>
        <v>=DISPIMG("ID_36868A5EEE5A474C822DF641C172DF12",1)</v>
      </c>
    </row>
    <row r="35" ht="115.7" spans="1:5">
      <c r="A35" t="s">
        <v>65</v>
      </c>
      <c r="B35" t="s">
        <v>74</v>
      </c>
      <c r="C35" t="s">
        <v>75</v>
      </c>
      <c r="D35" s="1">
        <v>15</v>
      </c>
      <c r="E35" t="str">
        <f>_xlfn.DISPIMG("ID_DE5461C0F5DC434D807BAB9415445557",1)</f>
        <v>=DISPIMG("ID_DE5461C0F5DC434D807BAB9415445557",1)</v>
      </c>
    </row>
    <row r="36" ht="115.7" spans="1:5">
      <c r="A36" t="s">
        <v>65</v>
      </c>
      <c r="B36" t="s">
        <v>76</v>
      </c>
      <c r="C36" t="s">
        <v>77</v>
      </c>
      <c r="D36" s="1">
        <v>60</v>
      </c>
      <c r="E36" t="str">
        <f>_xlfn.DISPIMG("ID_801F7818195A4FD8A0341F2D18521284",1)</f>
        <v>=DISPIMG("ID_801F7818195A4FD8A0341F2D18521284",1)</v>
      </c>
    </row>
    <row r="37" ht="115.7" spans="1:5">
      <c r="A37" t="s">
        <v>65</v>
      </c>
      <c r="B37" t="s">
        <v>78</v>
      </c>
      <c r="C37" t="s">
        <v>79</v>
      </c>
      <c r="D37" s="1">
        <v>50</v>
      </c>
      <c r="E37" t="str">
        <f>_xlfn.DISPIMG("ID_BF6158F76B6D4969812F49B269FD9D28",1)</f>
        <v>=DISPIMG("ID_BF6158F76B6D4969812F49B269FD9D28",1)</v>
      </c>
    </row>
    <row r="38" ht="115.7" spans="1:5">
      <c r="A38" t="s">
        <v>65</v>
      </c>
      <c r="B38" t="s">
        <v>80</v>
      </c>
      <c r="C38" t="s">
        <v>81</v>
      </c>
      <c r="D38" s="1">
        <v>10</v>
      </c>
      <c r="E38" t="str">
        <f>_xlfn.DISPIMG("ID_FC784AD7C7A34954BFB44A72D170382F",1)</f>
        <v>=DISPIMG("ID_FC784AD7C7A34954BFB44A72D170382F",1)</v>
      </c>
    </row>
    <row r="39" ht="115.7" spans="1:5">
      <c r="A39" t="s">
        <v>65</v>
      </c>
      <c r="B39" t="s">
        <v>82</v>
      </c>
      <c r="C39" t="s">
        <v>83</v>
      </c>
      <c r="D39" s="1">
        <v>5</v>
      </c>
      <c r="E39" t="str">
        <f>_xlfn.DISPIMG("ID_AE1E29FB5C9440D9965686C7C0719A32",1)</f>
        <v>=DISPIMG("ID_AE1E29FB5C9440D9965686C7C0719A32",1)</v>
      </c>
    </row>
    <row r="40" ht="115.7" spans="1:5">
      <c r="A40" t="s">
        <v>65</v>
      </c>
      <c r="B40" t="s">
        <v>84</v>
      </c>
      <c r="C40" t="s">
        <v>85</v>
      </c>
      <c r="D40" s="1">
        <v>100</v>
      </c>
      <c r="E40" t="str">
        <f>_xlfn.DISPIMG("ID_329C6D8B6E3540DF8A4E4768E833132F",1)</f>
        <v>=DISPIMG("ID_329C6D8B6E3540DF8A4E4768E833132F",1)</v>
      </c>
    </row>
    <row r="41" ht="115.7" spans="1:5">
      <c r="A41" t="s">
        <v>86</v>
      </c>
      <c r="B41" t="s">
        <v>87</v>
      </c>
      <c r="C41" t="s">
        <v>88</v>
      </c>
      <c r="D41" s="1">
        <v>50</v>
      </c>
      <c r="E41" t="str">
        <f>_xlfn.DISPIMG("ID_E5B0E72B3747441E95984C485D1C5DCF",1)</f>
        <v>=DISPIMG("ID_E5B0E72B3747441E95984C485D1C5DCF",1)</v>
      </c>
    </row>
    <row r="42" ht="115.7" spans="1:5">
      <c r="A42" t="s">
        <v>86</v>
      </c>
      <c r="B42" t="s">
        <v>89</v>
      </c>
      <c r="C42" t="s">
        <v>90</v>
      </c>
      <c r="D42" s="1">
        <v>25</v>
      </c>
      <c r="E42" t="str">
        <f>_xlfn.DISPIMG("ID_39E154A38CF14F82927A40E91D2C3181",1)</f>
        <v>=DISPIMG("ID_39E154A38CF14F82927A40E91D2C3181",1)</v>
      </c>
    </row>
    <row r="43" ht="115.7" spans="1:5">
      <c r="A43" t="s">
        <v>86</v>
      </c>
      <c r="B43" t="s">
        <v>91</v>
      </c>
      <c r="C43" t="s">
        <v>92</v>
      </c>
      <c r="D43" s="1">
        <v>45</v>
      </c>
      <c r="E43" t="str">
        <f>_xlfn.DISPIMG("ID_984ACEB528044C6EBA91D32357AD8AA4",1)</f>
        <v>=DISPIMG("ID_984ACEB528044C6EBA91D32357AD8AA4",1)</v>
      </c>
    </row>
    <row r="44" ht="115.7" spans="1:5">
      <c r="A44" t="s">
        <v>86</v>
      </c>
      <c r="B44" t="s">
        <v>93</v>
      </c>
      <c r="C44" t="s">
        <v>94</v>
      </c>
      <c r="D44" s="1">
        <v>40</v>
      </c>
      <c r="E44" t="str">
        <f>_xlfn.DISPIMG("ID_2B1AEF350E68438B8F3524177DEAC33A",1)</f>
        <v>=DISPIMG("ID_2B1AEF350E68438B8F3524177DEAC33A",1)</v>
      </c>
    </row>
    <row r="45" ht="115.7" spans="1:5">
      <c r="A45" t="s">
        <v>86</v>
      </c>
      <c r="B45" t="s">
        <v>95</v>
      </c>
      <c r="C45" t="s">
        <v>96</v>
      </c>
      <c r="D45" s="1">
        <v>20</v>
      </c>
      <c r="E45" t="str">
        <f>_xlfn.DISPIMG("ID_F71E722626ED49A99363123BF69BFB22",1)</f>
        <v>=DISPIMG("ID_F71E722626ED49A99363123BF69BFB22",1)</v>
      </c>
    </row>
    <row r="46" ht="65.6" spans="1:5">
      <c r="A46" t="s">
        <v>86</v>
      </c>
      <c r="B46" t="s">
        <v>97</v>
      </c>
      <c r="C46" t="s">
        <v>98</v>
      </c>
      <c r="D46" s="1">
        <v>30</v>
      </c>
      <c r="E46" t="str">
        <f>_xlfn.DISPIMG("ID_5FD297D8ED654ED992743C67043529AF",1)</f>
        <v>=DISPIMG("ID_5FD297D8ED654ED992743C67043529AF",1)</v>
      </c>
    </row>
    <row r="47" ht="115.7" spans="1:5">
      <c r="A47" t="s">
        <v>86</v>
      </c>
      <c r="B47" t="s">
        <v>99</v>
      </c>
      <c r="C47" t="s">
        <v>100</v>
      </c>
      <c r="D47" s="1">
        <v>70</v>
      </c>
      <c r="E47" t="str">
        <f>_xlfn.DISPIMG("ID_A1179E5DFA2B4826A3EF9B8268BF1D7D",1)</f>
        <v>=DISPIMG("ID_A1179E5DFA2B4826A3EF9B8268BF1D7D",1)</v>
      </c>
    </row>
    <row r="48" spans="1:5">
      <c r="A48" t="s">
        <v>86</v>
      </c>
      <c r="B48" t="s">
        <v>101</v>
      </c>
      <c r="C48" t="s">
        <v>102</v>
      </c>
      <c r="D48" s="1">
        <v>30</v>
      </c>
    </row>
    <row r="49" ht="115.7" spans="1:5">
      <c r="A49" t="s">
        <v>86</v>
      </c>
      <c r="B49" t="s">
        <v>103</v>
      </c>
      <c r="C49" t="s">
        <v>104</v>
      </c>
      <c r="D49" s="1">
        <v>100</v>
      </c>
      <c r="E49" t="str">
        <f>_xlfn.DISPIMG("ID_A2D7203CCCD847AAAFEA5BCE072CB68A",1)</f>
        <v>=DISPIMG("ID_A2D7203CCCD847AAAFEA5BCE072CB68A",1)</v>
      </c>
    </row>
    <row r="50" ht="115.7" spans="1:5">
      <c r="A50" t="s">
        <v>105</v>
      </c>
      <c r="B50" t="s">
        <v>106</v>
      </c>
      <c r="C50" t="s">
        <v>107</v>
      </c>
      <c r="D50" s="1">
        <v>40</v>
      </c>
      <c r="E50" t="str">
        <f>_xlfn.DISPIMG("ID_6C7E7573473E4E2D878BFF2A0ADF1C75",1)</f>
        <v>=DISPIMG("ID_6C7E7573473E4E2D878BFF2A0ADF1C75",1)</v>
      </c>
    </row>
    <row r="51" ht="115.7" spans="1:5">
      <c r="A51" t="s">
        <v>105</v>
      </c>
      <c r="B51" t="s">
        <v>108</v>
      </c>
      <c r="C51" t="s">
        <v>109</v>
      </c>
      <c r="D51" s="1">
        <v>130</v>
      </c>
      <c r="E51" t="str">
        <f>_xlfn.DISPIMG("ID_99E3743C460B4934AFAECC82529F0EC9",1)</f>
        <v>=DISPIMG("ID_99E3743C460B4934AFAECC82529F0EC9",1)</v>
      </c>
    </row>
    <row r="52" ht="115.7" spans="1:5">
      <c r="A52" t="s">
        <v>105</v>
      </c>
      <c r="B52" t="s">
        <v>110</v>
      </c>
      <c r="C52" t="s">
        <v>111</v>
      </c>
      <c r="D52" s="1">
        <v>20</v>
      </c>
      <c r="E52" t="str">
        <f>_xlfn.DISPIMG("ID_35738142370E434495FA5A1DBE47132E",1)</f>
        <v>=DISPIMG("ID_35738142370E434495FA5A1DBE47132E",1)</v>
      </c>
    </row>
    <row r="53" ht="115.7" spans="1:5">
      <c r="A53" t="s">
        <v>105</v>
      </c>
      <c r="B53" t="s">
        <v>112</v>
      </c>
      <c r="C53" t="s">
        <v>113</v>
      </c>
      <c r="D53" s="1">
        <v>30</v>
      </c>
      <c r="E53" t="str">
        <f>_xlfn.DISPIMG("ID_D991373AEA8D4D54A114EC5DA9729E8D",1)</f>
        <v>=DISPIMG("ID_D991373AEA8D4D54A114EC5DA9729E8D",1)</v>
      </c>
    </row>
    <row r="54" ht="115.7" spans="1:5">
      <c r="A54" t="s">
        <v>105</v>
      </c>
      <c r="B54" t="s">
        <v>114</v>
      </c>
      <c r="C54" t="s">
        <v>115</v>
      </c>
      <c r="D54" s="1">
        <v>10</v>
      </c>
      <c r="E54" t="str">
        <f>_xlfn.DISPIMG("ID_C7D05E17518C4BF7A80F44B9544911C2",1)</f>
        <v>=DISPIMG("ID_C7D05E17518C4BF7A80F44B9544911C2",1)</v>
      </c>
    </row>
    <row r="55" ht="115.7" spans="1:5">
      <c r="A55" t="s">
        <v>105</v>
      </c>
      <c r="B55" t="s">
        <v>116</v>
      </c>
      <c r="C55" t="s">
        <v>117</v>
      </c>
      <c r="D55" s="1">
        <v>27</v>
      </c>
      <c r="E55" t="str">
        <f>_xlfn.DISPIMG("ID_D40E55A455AB4BA5812F18419D2D7B40",1)</f>
        <v>=DISPIMG("ID_D40E55A455AB4BA5812F18419D2D7B40",1)</v>
      </c>
    </row>
    <row r="56" ht="115.7" spans="1:5">
      <c r="A56" t="s">
        <v>105</v>
      </c>
      <c r="B56" t="s">
        <v>118</v>
      </c>
      <c r="C56" t="s">
        <v>119</v>
      </c>
      <c r="D56" s="1">
        <v>44</v>
      </c>
      <c r="E56" t="str">
        <f>_xlfn.DISPIMG("ID_EF168751E5654B10BFAF9104A1BE90AD",1)</f>
        <v>=DISPIMG("ID_EF168751E5654B10BFAF9104A1BE90AD",1)</v>
      </c>
    </row>
    <row r="57" ht="115.7" spans="1:5">
      <c r="A57" t="s">
        <v>105</v>
      </c>
      <c r="B57" t="s">
        <v>120</v>
      </c>
      <c r="C57" t="s">
        <v>121</v>
      </c>
      <c r="D57" s="1">
        <v>23</v>
      </c>
      <c r="E57" t="str">
        <f>_xlfn.DISPIMG("ID_B4AF190157BE421297EC68632F517C6E",1)</f>
        <v>=DISPIMG("ID_B4AF190157BE421297EC68632F517C6E",1)</v>
      </c>
    </row>
    <row r="58" ht="115.7" spans="1:5">
      <c r="A58" t="s">
        <v>105</v>
      </c>
      <c r="B58" t="s">
        <v>122</v>
      </c>
      <c r="C58" t="s">
        <v>123</v>
      </c>
      <c r="D58" s="1">
        <v>40</v>
      </c>
      <c r="E58" t="str">
        <f>_xlfn.DISPIMG("ID_46A95374C86042469657BAF5FB9E8038",1)</f>
        <v>=DISPIMG("ID_46A95374C86042469657BAF5FB9E8038",1)</v>
      </c>
    </row>
    <row r="59" ht="115.7" spans="1:5">
      <c r="A59" t="s">
        <v>124</v>
      </c>
      <c r="B59" t="s">
        <v>51</v>
      </c>
      <c r="C59" t="s">
        <v>125</v>
      </c>
      <c r="D59" s="1">
        <v>35</v>
      </c>
      <c r="E59" t="str">
        <f>_xlfn.DISPIMG("ID_493CE8143EE94C569DA75F3788C24343",1)</f>
        <v>=DISPIMG("ID_493CE8143EE94C569DA75F3788C24343",1)</v>
      </c>
    </row>
    <row r="60" ht="115.7" spans="1:5">
      <c r="A60" t="s">
        <v>124</v>
      </c>
      <c r="B60" t="s">
        <v>53</v>
      </c>
      <c r="C60" t="s">
        <v>126</v>
      </c>
      <c r="D60" s="1">
        <v>114</v>
      </c>
      <c r="E60" t="str">
        <f>_xlfn.DISPIMG("ID_43594C61E057495DA024A414E63E4B60",1)</f>
        <v>=DISPIMG("ID_43594C61E057495DA024A414E63E4B60",1)</v>
      </c>
    </row>
    <row r="61" ht="115.7" spans="1:5">
      <c r="A61" t="s">
        <v>127</v>
      </c>
      <c r="B61" t="s">
        <v>106</v>
      </c>
      <c r="C61" t="s">
        <v>128</v>
      </c>
      <c r="D61" s="1">
        <v>50</v>
      </c>
      <c r="E61" t="str">
        <f>_xlfn.DISPIMG("ID_E8FFF712A4A342C1ACEBBE42FF938B67",1)</f>
        <v>=DISPIMG("ID_E8FFF712A4A342C1ACEBBE42FF938B67",1)</v>
      </c>
    </row>
    <row r="62" ht="115.7" spans="1:5">
      <c r="A62" t="s">
        <v>127</v>
      </c>
      <c r="B62" t="s">
        <v>108</v>
      </c>
      <c r="C62" t="s">
        <v>129</v>
      </c>
      <c r="D62" s="1">
        <v>50</v>
      </c>
      <c r="E62" t="str">
        <f>_xlfn.DISPIMG("ID_8C1EE82BF85743568EDB0F2D294853AF",1)</f>
        <v>=DISPIMG("ID_8C1EE82BF85743568EDB0F2D294853AF",1)</v>
      </c>
    </row>
    <row r="63" ht="115.7" spans="1:5">
      <c r="A63" t="s">
        <v>130</v>
      </c>
      <c r="B63" t="s">
        <v>131</v>
      </c>
      <c r="C63" t="s">
        <v>132</v>
      </c>
      <c r="D63" s="1">
        <v>32</v>
      </c>
      <c r="E63" t="str">
        <f>_xlfn.DISPIMG("ID_C9AA403F7361444BA17DE8C31A61F129",1)</f>
        <v>=DISPIMG("ID_C9AA403F7361444BA17DE8C31A61F129",1)</v>
      </c>
    </row>
    <row r="64" ht="115.7" spans="1:5">
      <c r="A64" t="s">
        <v>133</v>
      </c>
      <c r="B64" t="s">
        <v>51</v>
      </c>
      <c r="C64" t="s">
        <v>132</v>
      </c>
      <c r="D64" s="1">
        <v>35</v>
      </c>
      <c r="E64" t="str">
        <f>_xlfn.DISPIMG("ID_5481320FC68149BEAA3FC136C8EC43BB",1)</f>
        <v>=DISPIMG("ID_5481320FC68149BEAA3FC136C8EC43BB",1)</v>
      </c>
    </row>
    <row r="65" ht="115.7" spans="1:5">
      <c r="A65" t="s">
        <v>134</v>
      </c>
      <c r="B65" t="s">
        <v>106</v>
      </c>
      <c r="C65" t="s">
        <v>135</v>
      </c>
      <c r="D65" s="1">
        <v>20</v>
      </c>
      <c r="E65" t="str">
        <f>_xlfn.DISPIMG("ID_EE9E15293DC14C67940FEA093FF3E4DD",1)</f>
        <v>=DISPIMG("ID_EE9E15293DC14C67940FEA093FF3E4DD",1)</v>
      </c>
    </row>
    <row r="66" ht="115.7" spans="1:5">
      <c r="A66" t="s">
        <v>134</v>
      </c>
      <c r="B66" t="s">
        <v>108</v>
      </c>
      <c r="C66" t="s">
        <v>136</v>
      </c>
      <c r="D66" s="1">
        <v>8</v>
      </c>
      <c r="E66" t="str">
        <f>_xlfn.DISPIMG("ID_89DEA2C1A1774BA3890E26AF439D62BE",1)</f>
        <v>=DISPIMG("ID_89DEA2C1A1774BA3890E26AF439D62BE",1)</v>
      </c>
    </row>
    <row r="67" ht="115.7" spans="1:5">
      <c r="A67" t="s">
        <v>134</v>
      </c>
      <c r="B67" t="s">
        <v>112</v>
      </c>
      <c r="C67" t="s">
        <v>137</v>
      </c>
      <c r="D67" s="1">
        <v>9</v>
      </c>
      <c r="E67" t="str">
        <f>_xlfn.DISPIMG("ID_60DF9277265442ACA2FF38E98B3301FB",1)</f>
        <v>=DISPIMG("ID_60DF9277265442ACA2FF38E98B3301FB",1)</v>
      </c>
    </row>
    <row r="68" ht="115.7" spans="1:5">
      <c r="A68" t="s">
        <v>138</v>
      </c>
      <c r="B68" t="s">
        <v>51</v>
      </c>
      <c r="C68" t="s">
        <v>139</v>
      </c>
      <c r="D68" s="1">
        <v>44</v>
      </c>
      <c r="E68" t="str">
        <f>_xlfn.DISPIMG("ID_1A5FE183754D4952B8C8C37AF8D64879",1)</f>
        <v>=DISPIMG("ID_1A5FE183754D4952B8C8C37AF8D64879",1)</v>
      </c>
    </row>
    <row r="69" ht="115.7" spans="1:5">
      <c r="A69" t="s">
        <v>138</v>
      </c>
      <c r="B69" t="s">
        <v>53</v>
      </c>
      <c r="C69" t="s">
        <v>140</v>
      </c>
      <c r="D69" s="1">
        <v>50</v>
      </c>
      <c r="E69" t="str">
        <f>_xlfn.DISPIMG("ID_3E7FA13E57144B8B842A9078B42A0CEB",1)</f>
        <v>=DISPIMG("ID_3E7FA13E57144B8B842A9078B42A0CEB",1)</v>
      </c>
    </row>
    <row r="70" ht="115.7" spans="1:5">
      <c r="A70" t="s">
        <v>138</v>
      </c>
      <c r="B70" t="s">
        <v>55</v>
      </c>
      <c r="C70" t="s">
        <v>141</v>
      </c>
      <c r="D70" s="1">
        <v>25</v>
      </c>
      <c r="E70" t="str">
        <f>_xlfn.DISPIMG("ID_A4B0E3A12B444F46AD0AC25EE1F81265",1)</f>
        <v>=DISPIMG("ID_A4B0E3A12B444F46AD0AC25EE1F81265",1)</v>
      </c>
    </row>
    <row r="71" ht="115.7" spans="1:5">
      <c r="A71" t="s">
        <v>138</v>
      </c>
      <c r="B71" t="s">
        <v>57</v>
      </c>
      <c r="C71" t="s">
        <v>142</v>
      </c>
      <c r="D71" s="1">
        <v>19</v>
      </c>
      <c r="E71" t="str">
        <f>_xlfn.DISPIMG("ID_E9FB0E3A8E084C4491D800C4FF83B775",1)</f>
        <v>=DISPIMG("ID_E9FB0E3A8E084C4491D800C4FF83B775",1)</v>
      </c>
    </row>
    <row r="72" ht="115.7" spans="1:5">
      <c r="A72" t="s">
        <v>138</v>
      </c>
      <c r="B72" t="s">
        <v>59</v>
      </c>
      <c r="C72" t="s">
        <v>143</v>
      </c>
      <c r="D72" s="1">
        <v>80</v>
      </c>
      <c r="E72" t="str">
        <f>_xlfn.DISPIMG("ID_C79465C0A284466892076F23A23AF8F0",1)</f>
        <v>=DISPIMG("ID_C79465C0A284466892076F23A23AF8F0",1)</v>
      </c>
    </row>
    <row r="73" ht="115.7" spans="1:5">
      <c r="A73" t="s">
        <v>138</v>
      </c>
      <c r="B73" t="s">
        <v>61</v>
      </c>
      <c r="C73" t="s">
        <v>144</v>
      </c>
      <c r="D73" s="1">
        <v>65</v>
      </c>
      <c r="E73" t="str">
        <f>_xlfn.DISPIMG("ID_1CDD417943724CCCBF30C50E38F293FA",1)</f>
        <v>=DISPIMG("ID_1CDD417943724CCCBF30C50E38F293FA",1)</v>
      </c>
    </row>
    <row r="74" ht="115.7" spans="1:5">
      <c r="A74" t="s">
        <v>145</v>
      </c>
      <c r="B74" t="s">
        <v>106</v>
      </c>
      <c r="C74" s="3" t="s">
        <v>146</v>
      </c>
      <c r="D74" s="1">
        <v>16</v>
      </c>
      <c r="E74" t="str">
        <f>_xlfn.DISPIMG("ID_65A4DE4E10E841DF9F9EE5175A965A05",1)</f>
        <v>=DISPIMG("ID_65A4DE4E10E841DF9F9EE5175A965A05",1)</v>
      </c>
    </row>
    <row r="75" ht="115.7" spans="1:5">
      <c r="A75" t="s">
        <v>145</v>
      </c>
      <c r="B75" t="s">
        <v>108</v>
      </c>
      <c r="C75" s="3" t="s">
        <v>147</v>
      </c>
      <c r="D75" s="1">
        <v>8</v>
      </c>
      <c r="E75" t="str">
        <f>_xlfn.DISPIMG("ID_2EC08D203A8241CA922DDD82F1F5963E",1)</f>
        <v>=DISPIMG("ID_2EC08D203A8241CA922DDD82F1F5963E",1)</v>
      </c>
    </row>
    <row r="76" ht="115.7" spans="1:5">
      <c r="A76" t="s">
        <v>145</v>
      </c>
      <c r="B76" t="s">
        <v>110</v>
      </c>
      <c r="C76" t="s">
        <v>148</v>
      </c>
      <c r="D76" s="1">
        <v>7</v>
      </c>
      <c r="E76" t="str">
        <f>_xlfn.DISPIMG("ID_9F666BB0A0E24F51A3EA79759D8F3C8D",1)</f>
        <v>=DISPIMG("ID_9F666BB0A0E24F51A3EA79759D8F3C8D",1)</v>
      </c>
    </row>
    <row r="77" ht="115.7" spans="1:5">
      <c r="A77" t="s">
        <v>145</v>
      </c>
      <c r="B77" t="s">
        <v>112</v>
      </c>
      <c r="C77" t="s">
        <v>149</v>
      </c>
      <c r="D77" s="1">
        <v>7</v>
      </c>
      <c r="E77" t="str">
        <f>_xlfn.DISPIMG("ID_D9F71508A50B4291B8EB6121FF9E8507",1)</f>
        <v>=DISPIMG("ID_D9F71508A50B4291B8EB6121FF9E8507",1)</v>
      </c>
    </row>
    <row r="78" ht="115.7" spans="1:5">
      <c r="A78" t="s">
        <v>145</v>
      </c>
      <c r="B78" t="s">
        <v>114</v>
      </c>
      <c r="C78" t="s">
        <v>150</v>
      </c>
      <c r="D78" s="1">
        <v>12</v>
      </c>
      <c r="E78" t="str">
        <f>_xlfn.DISPIMG("ID_7857CCC509EC4DF79399044A630FE47E",1)</f>
        <v>=DISPIMG("ID_7857CCC509EC4DF79399044A630FE47E",1)</v>
      </c>
    </row>
    <row r="79" ht="115.7" spans="1:5">
      <c r="A79" t="s">
        <v>151</v>
      </c>
      <c r="B79" t="s">
        <v>51</v>
      </c>
      <c r="C79" t="s">
        <v>152</v>
      </c>
      <c r="D79" s="1">
        <v>145</v>
      </c>
      <c r="E79" t="str">
        <f>_xlfn.DISPIMG("ID_35671A8D409C4419BC9DFC93DA1A03BC",1)</f>
        <v>=DISPIMG("ID_35671A8D409C4419BC9DFC93DA1A03BC",1)</v>
      </c>
    </row>
    <row r="80" ht="115.7" spans="1:5">
      <c r="A80" t="s">
        <v>151</v>
      </c>
      <c r="B80" t="s">
        <v>53</v>
      </c>
      <c r="C80" t="s">
        <v>153</v>
      </c>
      <c r="D80" s="1">
        <v>76</v>
      </c>
      <c r="E80" t="str">
        <f>_xlfn.DISPIMG("ID_E2F696CFFFF148AAAE81C2DC30DA7D09",1)</f>
        <v>=DISPIMG("ID_E2F696CFFFF148AAAE81C2DC30DA7D09",1)</v>
      </c>
    </row>
    <row r="81" ht="115.7" spans="1:5">
      <c r="A81" t="s">
        <v>151</v>
      </c>
      <c r="B81" t="s">
        <v>55</v>
      </c>
      <c r="C81" t="s">
        <v>154</v>
      </c>
      <c r="D81" s="1">
        <v>25</v>
      </c>
      <c r="E81" t="str">
        <f>_xlfn.DISPIMG("ID_0E3FA96CDA9445FE881920C1D1853074",1)</f>
        <v>=DISPIMG("ID_0E3FA96CDA9445FE881920C1D1853074",1)</v>
      </c>
    </row>
    <row r="82" ht="115.7" spans="1:5">
      <c r="A82" t="s">
        <v>155</v>
      </c>
      <c r="B82" t="s">
        <v>106</v>
      </c>
      <c r="C82" t="s">
        <v>156</v>
      </c>
      <c r="D82" s="1">
        <v>75</v>
      </c>
      <c r="E82" t="str">
        <f>_xlfn.DISPIMG("ID_B483E12FEDEB4D44B5BBB4A31D1935B3",1)</f>
        <v>=DISPIMG("ID_B483E12FEDEB4D44B5BBB4A31D1935B3",1)</v>
      </c>
    </row>
    <row r="83" ht="115.7" spans="1:5">
      <c r="A83" t="s">
        <v>155</v>
      </c>
      <c r="B83" t="s">
        <v>108</v>
      </c>
      <c r="C83" t="s">
        <v>157</v>
      </c>
      <c r="D83" s="1">
        <v>80</v>
      </c>
      <c r="E83" t="str">
        <f>_xlfn.DISPIMG("ID_B8186D007C28482285C0BF8731F246D9",1)</f>
        <v>=DISPIMG("ID_B8186D007C28482285C0BF8731F246D9",1)</v>
      </c>
    </row>
    <row r="84" ht="115.7" spans="1:5">
      <c r="A84" t="s">
        <v>155</v>
      </c>
      <c r="B84" t="s">
        <v>110</v>
      </c>
      <c r="C84" t="s">
        <v>158</v>
      </c>
      <c r="D84" s="1">
        <v>8</v>
      </c>
      <c r="E84" t="str">
        <f>_xlfn.DISPIMG("ID_9D4C0A95CC134B8CB178A63DFB7BBE6C",1)</f>
        <v>=DISPIMG("ID_9D4C0A95CC134B8CB178A63DFB7BBE6C",1)</v>
      </c>
    </row>
    <row r="90" spans="1:5">
      <c r="C90" s="4" t="s">
        <v>159</v>
      </c>
      <c r="D90" s="5">
        <f>SUM(D2:D82)</f>
        <v>4610</v>
      </c>
    </row>
  </sheetData>
  <autoFilter xmlns:etc="http://www.wps.cn/officeDocument/2017/etCustomData" ref="A1:E8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UK 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praneethmamidala</dc:creator>
  <cp:lastModifiedBy>BRUMI</cp:lastModifiedBy>
  <dcterms:created xsi:type="dcterms:W3CDTF">2026-08-23T15:51:00Z</dcterms:created>
  <dcterms:modified xsi:type="dcterms:W3CDTF">2026-09-27T21:56:42Z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C09E79C0961660350F82B96A8603926F_43</vt:lpwstr>
  </property>
  <property fmtid="{D5CDD505-2E9C-101B-9397-08002B2CF9AE}" pid="3" name="KSOProductBuildVer">
    <vt:lpwstr>1033-12.1.28496.28496</vt:lpwstr>
  </property>
  <property fmtid="{D5CDD505-2E9C-101B-9397-08002B2CF9AE}" pid="4" name="CalculationRule">
    <vt:i4>1</vt:i4>
  </property>
</Properties>
</file>